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0380" windowHeight="6800" tabRatio="819" activeTab="0"/>
  </bookViews>
  <sheets>
    <sheet name="додаток 5" sheetId="1" r:id="rId1"/>
  </sheets>
  <definedNames>
    <definedName name="_xlnm.Print_Titles" localSheetId="0">'додаток 5'!$7:$7</definedName>
    <definedName name="_xlnm.Print_Area" localSheetId="0">'додаток 5'!$A$1:$I$108</definedName>
  </definedNames>
  <calcPr fullCalcOnLoad="1"/>
</workbook>
</file>

<file path=xl/sharedStrings.xml><?xml version="1.0" encoding="utf-8"?>
<sst xmlns="http://schemas.openxmlformats.org/spreadsheetml/2006/main" count="294" uniqueCount="229">
  <si>
    <t>до рішення Рівненської  обласної ради</t>
  </si>
  <si>
    <t>(грн.)</t>
  </si>
  <si>
    <t>Перший заступник голови обласної ради</t>
  </si>
  <si>
    <t>Всього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</si>
  <si>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</si>
  <si>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</si>
  <si>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</si>
  <si>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</si>
  <si>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</si>
  <si>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 xml:space="preserve">Всього 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</si>
  <si>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</si>
  <si>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0821</t>
  </si>
  <si>
    <t>0700000</t>
  </si>
  <si>
    <t>Управління охорони здоров’я  Рівненської обласної державної адміністрації</t>
  </si>
  <si>
    <t>0710000</t>
  </si>
  <si>
    <t>1000000</t>
  </si>
  <si>
    <t>Управління культури і туризму Рівненської  обласної державної адміністрації</t>
  </si>
  <si>
    <t>1010000</t>
  </si>
  <si>
    <t>1014010</t>
  </si>
  <si>
    <t>4010</t>
  </si>
  <si>
    <t>Фінансова підтримка театрів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</si>
  <si>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</si>
  <si>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</si>
  <si>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</si>
  <si>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"Про внесення змін до обласного бюджету на 2018 рік"</t>
  </si>
  <si>
    <t>0712010</t>
  </si>
  <si>
    <t>0731</t>
  </si>
  <si>
    <t>Багатопрофільна стаціонарна медична допомога населенню</t>
  </si>
  <si>
    <t xml:space="preserve">Зміни до переліку об’єктів,
видатки на які у 2018 році будуть проводитися
за рахунок коштів бюджету розвитку обласного бюджету </t>
  </si>
  <si>
    <t>0180</t>
  </si>
  <si>
    <t>0800000</t>
  </si>
  <si>
    <t>Департамент соціального захисту населення Рівненської  обласної державної адміністрації</t>
  </si>
  <si>
    <t>0810000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</si>
  <si>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</si>
  <si>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</si>
  <si>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0813102</t>
  </si>
  <si>
    <t>1020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</si>
  <si>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</si>
  <si>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С.А.Свисталюк</t>
  </si>
  <si>
    <t>1200000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</si>
  <si>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</si>
  <si>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1210000</t>
  </si>
  <si>
    <t>9770</t>
  </si>
  <si>
    <t>Інші субвенції з місцевого бюджету</t>
  </si>
  <si>
    <t>1110000</t>
  </si>
  <si>
    <t>Управління у справах молоді  та спорту Рівненської обласної державної адміністрації</t>
  </si>
  <si>
    <t>0810</t>
  </si>
  <si>
    <t>1219770</t>
  </si>
  <si>
    <t>1500000</t>
  </si>
  <si>
    <t>Департамент  з питань будівництва та архітектури Рівненської обласної державної адміністрації</t>
  </si>
  <si>
    <t>1510000</t>
  </si>
  <si>
    <t>1517360</t>
  </si>
  <si>
    <t>7360</t>
  </si>
  <si>
    <t xml:space="preserve">Виконання інвестиційних проектів </t>
  </si>
  <si>
    <t>0490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</si>
  <si>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</si>
  <si>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</si>
  <si>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</si>
  <si>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з міського бюджету міста Дубно  </t>
  </si>
  <si>
    <t>Будівництво дошкільного навчального закладу в районі військового містечка в м.Дубно вул.Семидубська, 32б</t>
  </si>
  <si>
    <t>Реконструкція басейну ЗОШ І-Ш ст. №7 по пров.Шкільному, 2 в м.Дубно Рівненської області</t>
  </si>
  <si>
    <t>з міського бюджету міста Дубно</t>
  </si>
  <si>
    <t>1517460</t>
  </si>
  <si>
    <t>7460</t>
  </si>
  <si>
    <t>Утримання та розвиток автомобільних доріг та дорожньої інфраструктури</t>
  </si>
  <si>
    <t>1517463</t>
  </si>
  <si>
    <t>7463</t>
  </si>
  <si>
    <t>0456</t>
  </si>
  <si>
    <t>Утримання та розвиток автомобільних доріг та дорожньої інфраструктури за рахунок трансфертів з інших місцевих бюджетів</t>
  </si>
  <si>
    <t xml:space="preserve">з районного бюджету Здолбунівського району </t>
  </si>
  <si>
    <t>Капітальний ремонт дорожнього покриття вулиці Шкільна з транспортною розв"язкою на перехресті вулиць Шевченка, Шкільна та Паркова м.Здолбунів</t>
  </si>
  <si>
    <t>1517310</t>
  </si>
  <si>
    <t>0443</t>
  </si>
  <si>
    <r>
      <t>Будівництво</t>
    </r>
    <r>
      <rPr>
        <sz val="12"/>
        <rFont val="Times New Roman"/>
        <family val="1"/>
      </rPr>
      <t xml:space="preserve"> об'єктів житлово-комунального господарства</t>
    </r>
  </si>
  <si>
    <t>1517320</t>
  </si>
  <si>
    <r>
      <t>Будівництво</t>
    </r>
    <r>
      <rPr>
        <sz val="12"/>
        <rFont val="Times New Roman"/>
        <family val="1"/>
      </rPr>
      <t xml:space="preserve"> об'єктів соціально-культурного призначення</t>
    </r>
  </si>
  <si>
    <t>1517321</t>
  </si>
  <si>
    <r>
      <t>Будівництво</t>
    </r>
    <r>
      <rPr>
        <i/>
        <sz val="12"/>
        <rFont val="Times New Roman"/>
        <family val="1"/>
      </rPr>
      <t xml:space="preserve"> освітніх установ та закладів</t>
    </r>
  </si>
  <si>
    <t>1517322</t>
  </si>
  <si>
    <r>
      <t>Будівництво</t>
    </r>
    <r>
      <rPr>
        <i/>
        <sz val="12"/>
        <rFont val="Times New Roman"/>
        <family val="1"/>
      </rPr>
      <t xml:space="preserve"> медичних установ та закладів</t>
    </r>
  </si>
  <si>
    <t>1517323</t>
  </si>
  <si>
    <r>
      <t xml:space="preserve">Будівництво </t>
    </r>
    <r>
      <rPr>
        <i/>
        <sz val="12"/>
        <rFont val="Times New Roman"/>
        <family val="1"/>
      </rPr>
      <t>установ та закладів соціальної сфери</t>
    </r>
  </si>
  <si>
    <t>1517324</t>
  </si>
  <si>
    <r>
      <t xml:space="preserve">Будівництво </t>
    </r>
    <r>
      <rPr>
        <i/>
        <sz val="12"/>
        <rFont val="Times New Roman"/>
        <family val="1"/>
      </rPr>
      <t>установ та закладів культури</t>
    </r>
  </si>
  <si>
    <t>1517330</t>
  </si>
  <si>
    <t>7330</t>
  </si>
  <si>
    <r>
      <t>Будівництво і</t>
    </r>
    <r>
      <rPr>
        <sz val="12"/>
        <rFont val="Times New Roman"/>
        <family val="1"/>
      </rPr>
      <t>нших об'єктів соціальної та виробничої інфраструктури комунальної власності</t>
    </r>
  </si>
  <si>
    <t>1517300</t>
  </si>
  <si>
    <t>7300</t>
  </si>
  <si>
    <t>Будівництво та регіональний розвиток</t>
  </si>
  <si>
    <t>1519770</t>
  </si>
  <si>
    <t xml:space="preserve">з районного бюджету Рівненського району </t>
  </si>
  <si>
    <t>0600000</t>
  </si>
  <si>
    <t>Управління  освіти і науки Рівненської обласної державної адміністрації</t>
  </si>
  <si>
    <t>0610000</t>
  </si>
  <si>
    <t>0611040</t>
  </si>
  <si>
    <t>1040</t>
  </si>
  <si>
    <t>0922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</si>
  <si>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</si>
  <si>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0611070</t>
  </si>
  <si>
    <t>1070</t>
  </si>
  <si>
    <t xml:space="preserve"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                                                                                                                   </t>
  </si>
  <si>
    <t>0813240</t>
  </si>
  <si>
    <t>Інші заклади та заходи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</si>
  <si>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</si>
  <si>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</si>
  <si>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</si>
  <si>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1517368</t>
  </si>
  <si>
    <t>7368</t>
  </si>
  <si>
    <t>Виконання інвестиційних проектів за рахунок субвенцій з інших бюджетів</t>
  </si>
  <si>
    <t>в т.ч.</t>
  </si>
  <si>
    <t>Нерозподілений резерв</t>
  </si>
  <si>
    <t>0200000</t>
  </si>
  <si>
    <t>Рівненська обласна державна адміністрація</t>
  </si>
  <si>
    <t>0210000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</si>
  <si>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</si>
  <si>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</si>
  <si>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</si>
  <si>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1115030</t>
  </si>
  <si>
    <t>5030</t>
  </si>
  <si>
    <t>Розвиток дитячо-юнацького та резервного спорту</t>
  </si>
  <si>
    <t>2700000</t>
  </si>
  <si>
    <t>Департамент економічного розвитку і торгівлі Рівненської обласної державної адміністрації</t>
  </si>
  <si>
    <t>2710000</t>
  </si>
  <si>
    <t>2717700</t>
  </si>
  <si>
    <t>7700</t>
  </si>
  <si>
    <t>0133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</si>
  <si>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</si>
  <si>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з районного бюджету Володимирецького району</t>
  </si>
  <si>
    <t xml:space="preserve">Реконструкція Степангородської  ЗОШ І-ІІІ ст. по вул. Шевченка, 59 в с. Степангород Володимирецького району під Степангородський НВК  "Загальноосвітня школа І-ІІІ ступенів -дошкільний навчальний заклад (ДНЗ)" Володимирецької районної ради (в т.ч. проектно-коштористна документація)", (співфінансування з районного бюджету проекту державного фонду регіонального розвитку) </t>
  </si>
  <si>
    <t xml:space="preserve">з районного бюджету Дубровицького району </t>
  </si>
  <si>
    <t xml:space="preserve">Співфінансування будівництва спортивно-оздоровчого комплексу по вул. Червоного Хреста, 25 в м.Дубровиця Рівненської області, який включено до переліку об’єктів, фінансування яких буде здійснюватися у 2018 році за рахунок державного фонду регіонального розвитку </t>
  </si>
  <si>
    <t xml:space="preserve">з районного бюджету Зарічненського району </t>
  </si>
  <si>
    <t>Співфінансування реконструкції фасаду (термореновація будівлі) Комунального закладу "Зарічненська центральна районна лікарня"  по вул. Аерофлортська,15, смт.Зарічне Рівненської області</t>
  </si>
  <si>
    <t>з районного бюджету Рівненського району</t>
  </si>
  <si>
    <t>Реконструкція будівлі Жобринської ЗОШ І-ІІІ ст. по вул.Центральній, 3 в с.Жобрин Рівненського району, Рівненської області</t>
  </si>
  <si>
    <t>з районного бюджету Рокитнівського району</t>
  </si>
  <si>
    <t>Співфінансування по об"єкту "Добудова загальосвітньої школи І-ІІІ ступенів по вул.Шкільній, 1 в с.Старе Село Рокитнівського району Рівненської області"</t>
  </si>
  <si>
    <t>з районного бюджету Сарненського району</t>
  </si>
  <si>
    <t>Будівництво загальноосвітньої школи І-ІІІ ступенів на вул. Нова, 38 в с. Цепцевичі Сарненського району Рівненської області</t>
  </si>
  <si>
    <t>Реконструкція гаража на вул.Шевченка, 79-А в с.Велика Омеляна Рівненського району</t>
  </si>
  <si>
    <t>Реконструкція клубу-їдальні на вул.Рівненській, 112 в с.Городище Рівненського району Рівненської області під дитячий садок загального типу на 30 місць (коригування)</t>
  </si>
  <si>
    <t>1517364</t>
  </si>
  <si>
    <t>7364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</si>
  <si>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</si>
  <si>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 xml:space="preserve">Будівництво Озерецької ЗОШ І-ІІ ст. в с. Озерці Володимирецького району Рівненської області </t>
  </si>
  <si>
    <t>Реконструкція будинку культури (заміна покрівлі) по вул. Довга, 70 в с. Крупець Радивилівського району Рівненської області (у т.ч. проектно-кошторисна документація)</t>
  </si>
  <si>
    <t>0100000</t>
  </si>
  <si>
    <t xml:space="preserve">Рівненська обласна рада </t>
  </si>
  <si>
    <t>0110000</t>
  </si>
  <si>
    <t>0110180</t>
  </si>
  <si>
    <t>Інша діяльність у сфері державного управління</t>
  </si>
  <si>
    <t>0611110</t>
  </si>
  <si>
    <t>1110</t>
  </si>
  <si>
    <t>0930</t>
  </si>
  <si>
    <t xml:space="preserve">Підготовка кадрів професійно-технічними закладами та іншими закладами освіти            </t>
  </si>
  <si>
    <t>0712020</t>
  </si>
  <si>
    <t>0732</t>
  </si>
  <si>
    <t xml:space="preserve">Спеціалізована стаціонарна медична допомога населенню </t>
  </si>
  <si>
    <t>0712150</t>
  </si>
  <si>
    <t>Інші програми, заклади та заходи у сфері охорони здоров’я</t>
  </si>
  <si>
    <t>0712152</t>
  </si>
  <si>
    <t>0763</t>
  </si>
  <si>
    <t>Інші програми та заходи у сфері охорони здоров’я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</si>
  <si>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</si>
  <si>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</si>
  <si>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</si>
  <si>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</si>
  <si>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1014030</t>
  </si>
  <si>
    <t>4030</t>
  </si>
  <si>
    <t>0824</t>
  </si>
  <si>
    <t>Забезпечення діяльності бібліотек</t>
  </si>
  <si>
    <t>1115033</t>
  </si>
  <si>
    <t>5033</t>
  </si>
  <si>
    <t xml:space="preserve">Забезпечення підготовки спортсменів школами вищої спортивної майстерності </t>
  </si>
  <si>
    <t>2900000</t>
  </si>
  <si>
    <t>Управління з питань надзвичайних ситуацій та цивільного захисту населення Рівненської обласної державної адміністрації</t>
  </si>
  <si>
    <t>2910000</t>
  </si>
  <si>
    <t>2917690</t>
  </si>
  <si>
    <t>7690</t>
  </si>
  <si>
    <t>Інша економічна діяльність</t>
  </si>
  <si>
    <t>2917693</t>
  </si>
  <si>
    <t>7693</t>
  </si>
  <si>
    <t>Інші заходи, пов'язані з економічною діяльністю</t>
  </si>
  <si>
    <t>3700000</t>
  </si>
  <si>
    <t>Департамент фінансів Рівненської обласної державної адміністрації</t>
  </si>
  <si>
    <t>3710000</t>
  </si>
  <si>
    <t>3719800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</si>
  <si>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sz val="8"/>
        <color indexed="10"/>
        <rFont val="Times New Roman"/>
        <family val="1"/>
      </rPr>
      <t xml:space="preserve"> </t>
    </r>
  </si>
  <si>
    <t>Додаток  5</t>
  </si>
  <si>
    <t>1517367</t>
  </si>
  <si>
    <t>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</si>
  <si>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</si>
  <si>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з районного бюджету Березнівського району</t>
  </si>
  <si>
    <t>Співфінансування проекту "Будівництво дошкільного навчального закладу на 150 місць на вул. Богдана Хмельницького в м.Березне Рівненської області"</t>
  </si>
  <si>
    <t>Співфінансування проекту "Реконструкція очисних споруд продуктивністю 1500 м3/добу м.Березне Рівненської області"</t>
  </si>
  <si>
    <t xml:space="preserve">з міського бюджету міста Радивилів </t>
  </si>
  <si>
    <t>Капітальний ремонт дорожнього покриття вул.Лев"ятинська в м.Радивилів (коригування)</t>
  </si>
  <si>
    <t>Реконструкція очисних  споруд продуктивністю 1500 м3/добу в м. Березне Рівненської області</t>
  </si>
  <si>
    <t>Реконструкція мережі водопостачання с. Малятин Гощанського району Рівненської області (у т.ч. проектно-кошторисна документація)</t>
  </si>
  <si>
    <r>
      <t>Будівництво</t>
    </r>
    <r>
      <rPr>
        <i/>
        <sz val="12"/>
        <rFont val="Times New Roman"/>
        <family val="1"/>
      </rPr>
      <t xml:space="preserve"> освітніх установ та закладів  - Будівництво дитячого садочку на 60 місць в с. Орлівка по вул. Вербова, 15 Березнівського району Рівненської області (у т.ч. проектно-кошторисна документація)</t>
    </r>
  </si>
  <si>
    <t>Другий пусковий комплекс другої черги будівлі комунального закладу “Рівненський обласний онкологічний диспансер” Рівненської обласної ради по вул. О.Олеся, 12 в м. Рівне – будівництво (у т.ч. проектно-кошторисна документація)</t>
  </si>
  <si>
    <t>Реконструкція приймального відділення КЗ “Рівненська обласна дитяча лікарня” по вул. Київській, 60 в м. Рівне (у т.ч. проектно-кошторисна документація)</t>
  </si>
  <si>
    <t>1517325</t>
  </si>
  <si>
    <r>
      <t xml:space="preserve">Будівництво </t>
    </r>
    <r>
      <rPr>
        <i/>
        <sz val="12"/>
        <rFont val="Times New Roman"/>
        <family val="1"/>
      </rPr>
      <t>споруд, установ та закладів фізичної культури і спорту</t>
    </r>
  </si>
  <si>
    <t xml:space="preserve">Будівництво культурно-спортивного комплексу по вул. Центральна в с. Бродниця Зарічненського району Рівненської області  (у т.ч. проектно-кошторисна документація) </t>
  </si>
  <si>
    <t>Реконструкція споруди гідровузла та шлюзів греблі Хрінницького водосховища (у т.ч. проектно-кошторисна документація)</t>
  </si>
  <si>
    <t xml:space="preserve">з селищного бюджету Клесівської селищної ради Сарненського району </t>
  </si>
  <si>
    <t>Співфінансування по об'єкту :"Будівництво спортивного майданчика Клесівської ЗОШ І-ІІ ст.-ліцей в смт Клесів Сарненського району, Рівненської області (міні-футбольного поля зі штучним покриттям)"</t>
  </si>
  <si>
    <t>0611080</t>
  </si>
  <si>
    <t>1080</t>
  </si>
  <si>
    <t xml:space="preserve"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   </t>
  </si>
  <si>
    <t>0611140</t>
  </si>
  <si>
    <t>1140</t>
  </si>
  <si>
    <t>0950</t>
  </si>
  <si>
    <t xml:space="preserve">Підвищення кваліфікації, перепідготовка кадрів закладами післядипломної освіти </t>
  </si>
  <si>
    <t>0712030</t>
  </si>
  <si>
    <t>0733</t>
  </si>
  <si>
    <t>Лікарсько-акушерська допомога вагітним, породіллям та новонародженим</t>
  </si>
  <si>
    <t>1115032</t>
  </si>
  <si>
    <t>5032</t>
  </si>
  <si>
    <t>Фінансова підтримка дитячо-юнацьких спортивних шкіл фізкультурно-спортивних товариств</t>
  </si>
  <si>
    <t>1115050</t>
  </si>
  <si>
    <t>5050</t>
  </si>
  <si>
    <t>Підтримка фізкультурно-спортивного руху</t>
  </si>
  <si>
    <t>1115051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</si>
  <si>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</si>
  <si>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</si>
  <si>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від 18 травня 2018 року № 947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</si>
</sst>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\ &quot;грн.&quot;_-;\-* #,##0.0\ &quot;грн.&quot;_-;_-* &quot;-&quot;?\ &quot;грн.&quot;_-;_-@_-"/>
    <numFmt numFmtId="182" formatCode="_-* #,##0.0\ _г_р_н_._-;\-* #,##0.0\ _г_р_н_._-;_-* &quot;-&quot;?\ _г_р_н_._-;_-@_-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\ _г_р_н_._-;\-* #,##0\ _г_р_н_._-;_-* &quot;-&quot;??\ _г_р_н_._-;_-@_-"/>
    <numFmt numFmtId="186" formatCode="#,##0.00\ _г_р_н_."/>
    <numFmt numFmtId="187" formatCode="#,##0.00\ &quot;грн.&quot;"/>
    <numFmt numFmtId="188" formatCode="#,##0.0\ _г_р_н_."/>
    <numFmt numFmtId="189" formatCode="#,##0\ _г_р_н_."/>
    <numFmt numFmtId="190" formatCode="_-* #,##0.00\ _г_р_н_._-;\-* #,##0.00\ _г_р_н_._-;_-* &quot;-&quot;?\ _г_р_н_._-;_-@_-"/>
    <numFmt numFmtId="191" formatCode="#,##0.0"/>
    <numFmt numFmtId="192" formatCode="_-* #,##0\ _г_р_н_._-;\-* #,##0\ _г_р_н_._-;_-* &quot;-&quot;?\ _г_р_н_._-;_-@_-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  <numFmt numFmtId="202" formatCode="#,##0.000"/>
  </numFmts>
  <fonts count="5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sz val="11"/>
      <name val="Times New Roman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3"/>
      <name val="Times New Roman Cyr"/>
      <family val="0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2"/>
      <name val="Times New Roman Cyr"/>
      <family val="0"/>
    </font>
    <font>
      <i/>
      <sz val="13"/>
      <name val="Times New Roman Cyr"/>
      <family val="0"/>
    </font>
    <font>
      <i/>
      <sz val="14"/>
      <name val="Times New Roman"/>
      <family val="1"/>
    </font>
    <font>
      <sz val="10"/>
      <color indexed="8"/>
      <name val="Arial"/>
      <family val="2"/>
    </font>
    <font>
      <b/>
      <sz val="12"/>
      <name val="Times New Roman Cyr"/>
      <family val="0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1" fillId="0" borderId="0">
      <alignment vertical="top"/>
      <protection/>
    </xf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4" fillId="0" borderId="0" applyNumberFormat="0" applyFill="0" applyBorder="0" applyProtection="0">
      <alignment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191" fontId="10" fillId="0" borderId="10" xfId="0" applyNumberFormat="1" applyFont="1" applyFill="1" applyBorder="1" applyAlignment="1" applyProtection="1">
      <alignment vertical="top"/>
      <protection/>
    </xf>
    <xf numFmtId="49" fontId="11" fillId="0" borderId="10" xfId="0" applyNumberFormat="1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" fontId="12" fillId="0" borderId="10" xfId="0" applyNumberFormat="1" applyFont="1" applyFill="1" applyBorder="1" applyAlignment="1">
      <alignment horizontal="right" vertical="top" wrapText="1"/>
    </xf>
    <xf numFmtId="4" fontId="17" fillId="0" borderId="10" xfId="0" applyNumberFormat="1" applyFont="1" applyFill="1" applyBorder="1" applyAlignment="1">
      <alignment horizontal="right" vertical="top" wrapText="1"/>
    </xf>
    <xf numFmtId="49" fontId="18" fillId="0" borderId="10" xfId="0" applyNumberFormat="1" applyFont="1" applyBorder="1" applyAlignment="1">
      <alignment horizontal="center" vertical="top" wrapText="1"/>
    </xf>
    <xf numFmtId="4" fontId="13" fillId="33" borderId="10" xfId="0" applyNumberFormat="1" applyFont="1" applyFill="1" applyBorder="1" applyAlignment="1">
      <alignment horizontal="right" vertical="center"/>
    </xf>
    <xf numFmtId="4" fontId="15" fillId="0" borderId="10" xfId="0" applyNumberFormat="1" applyFont="1" applyFill="1" applyBorder="1" applyAlignment="1">
      <alignment horizontal="right" vertical="top" wrapText="1"/>
    </xf>
    <xf numFmtId="4" fontId="13" fillId="0" borderId="10" xfId="0" applyNumberFormat="1" applyFont="1" applyFill="1" applyBorder="1" applyAlignment="1" applyProtection="1">
      <alignment vertical="top"/>
      <protection/>
    </xf>
    <xf numFmtId="0" fontId="2" fillId="34" borderId="10" xfId="0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49" fontId="16" fillId="34" borderId="10" xfId="0" applyNumberFormat="1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vertical="top" wrapText="1"/>
    </xf>
    <xf numFmtId="4" fontId="17" fillId="0" borderId="10" xfId="0" applyNumberFormat="1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horizontal="right" vertical="top" wrapText="1"/>
    </xf>
    <xf numFmtId="4" fontId="12" fillId="0" borderId="10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horizontal="right" vertical="center"/>
    </xf>
    <xf numFmtId="0" fontId="20" fillId="0" borderId="10" xfId="55" applyFont="1" applyFill="1" applyBorder="1" applyAlignment="1">
      <alignment horizontal="left" vertical="center" wrapText="1"/>
      <protection/>
    </xf>
    <xf numFmtId="0" fontId="58" fillId="0" borderId="10" xfId="0" applyFont="1" applyFill="1" applyBorder="1" applyAlignment="1">
      <alignment horizontal="center" vertical="top" wrapText="1"/>
    </xf>
    <xf numFmtId="191" fontId="16" fillId="0" borderId="10" xfId="49" applyNumberFormat="1" applyFont="1" applyBorder="1" applyAlignment="1">
      <alignment vertical="top" wrapText="1"/>
      <protection/>
    </xf>
    <xf numFmtId="49" fontId="22" fillId="0" borderId="10" xfId="0" applyNumberFormat="1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 applyProtection="1">
      <alignment vertical="top" wrapText="1"/>
      <protection locked="0"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 applyProtection="1">
      <alignment vertical="top" wrapText="1"/>
      <protection locked="0"/>
    </xf>
    <xf numFmtId="49" fontId="22" fillId="0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left" vertical="top" wrapText="1"/>
    </xf>
    <xf numFmtId="4" fontId="17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center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49" fontId="16" fillId="0" borderId="10" xfId="0" applyNumberFormat="1" applyFont="1" applyFill="1" applyBorder="1" applyAlignment="1" applyProtection="1">
      <alignment vertical="top" wrapText="1"/>
      <protection locked="0"/>
    </xf>
    <xf numFmtId="4" fontId="12" fillId="0" borderId="10" xfId="0" applyNumberFormat="1" applyFont="1" applyFill="1" applyBorder="1" applyAlignment="1">
      <alignment horizontal="right" vertical="top" wrapText="1"/>
    </xf>
    <xf numFmtId="49" fontId="16" fillId="0" borderId="10" xfId="0" applyNumberFormat="1" applyFont="1" applyBorder="1" applyAlignment="1" applyProtection="1">
      <alignment vertical="top" wrapText="1"/>
      <protection locked="0"/>
    </xf>
    <xf numFmtId="49" fontId="16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left" vertical="top" wrapText="1"/>
    </xf>
    <xf numFmtId="2" fontId="16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top" wrapText="1"/>
    </xf>
    <xf numFmtId="4" fontId="17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170" fontId="5" fillId="0" borderId="0" xfId="43" applyFont="1" applyFill="1" applyBorder="1" applyAlignment="1" applyProtection="1">
      <alignment horizontal="left" vertical="top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опозиції _17.08.200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view="pageBreakPreview" zoomScaleSheetLayoutView="100" zoomScalePageLayoutView="0" workbookViewId="0" topLeftCell="E1">
      <selection activeCell="H4" sqref="H4"/>
    </sheetView>
  </sheetViews>
  <sheetFormatPr defaultColWidth="9.125" defaultRowHeight="12.75"/>
  <cols>
    <col min="1" max="1" width="13.50390625" style="2" customWidth="1"/>
    <col min="2" max="2" width="14.875" style="2" customWidth="1"/>
    <col min="3" max="3" width="8.875" style="2" customWidth="1"/>
    <col min="4" max="4" width="42.125" style="2" customWidth="1"/>
    <col min="5" max="5" width="45.00390625" style="2" customWidth="1"/>
    <col min="6" max="6" width="14.125" style="2" customWidth="1"/>
    <col min="7" max="7" width="14.50390625" style="2" customWidth="1"/>
    <col min="8" max="8" width="14.25390625" style="2" customWidth="1"/>
    <col min="9" max="9" width="20.50390625" style="2" customWidth="1"/>
    <col min="10" max="10" width="17.75390625" style="2" bestFit="1" customWidth="1"/>
    <col min="11" max="11" width="12.125" style="2" bestFit="1" customWidth="1"/>
    <col min="12" max="16384" width="9.125" style="2" customWidth="1"/>
  </cols>
  <sheetData>
    <row r="1" spans="1:8" ht="15">
      <c r="A1" s="3"/>
      <c r="B1" s="3"/>
      <c r="C1" s="3"/>
      <c r="G1" s="71" t="s">
        <v>189</v>
      </c>
      <c r="H1" s="71"/>
    </row>
    <row r="2" spans="1:7" ht="15">
      <c r="A2" s="3"/>
      <c r="B2" s="3"/>
      <c r="C2" s="3"/>
      <c r="G2" s="2" t="s">
        <v>0</v>
      </c>
    </row>
    <row r="3" spans="1:7" ht="15">
      <c r="A3" s="3"/>
      <c r="B3" s="3"/>
      <c r="C3" s="3"/>
      <c r="G3" s="14" t="s">
        <v>24</v>
      </c>
    </row>
    <row r="4" spans="1:7" ht="14.25" customHeight="1">
      <c r="A4" s="1"/>
      <c r="B4" s="1"/>
      <c r="G4" s="2" t="s">
        <v>228</v>
      </c>
    </row>
    <row r="5" spans="2:9" ht="51.75" customHeight="1">
      <c r="B5" s="70" t="s">
        <v>28</v>
      </c>
      <c r="C5" s="70"/>
      <c r="D5" s="70"/>
      <c r="E5" s="70"/>
      <c r="F5" s="70"/>
      <c r="G5" s="70"/>
      <c r="H5" s="70"/>
      <c r="I5" s="70"/>
    </row>
    <row r="6" ht="15">
      <c r="I6" s="2" t="s">
        <v>1</v>
      </c>
    </row>
    <row r="7" spans="1:9" ht="95.25" customHeight="1">
      <c r="A7" s="67" t="s">
        <v>21</v>
      </c>
      <c r="B7" s="67" t="s">
        <v>22</v>
      </c>
      <c r="C7" s="67" t="s">
        <v>23</v>
      </c>
      <c r="D7" s="16" t="s">
        <v>10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</row>
    <row r="8" spans="1:9" ht="16.5">
      <c r="A8" s="7" t="s">
        <v>147</v>
      </c>
      <c r="B8" s="13"/>
      <c r="C8" s="5"/>
      <c r="D8" s="5" t="s">
        <v>148</v>
      </c>
      <c r="E8" s="7" t="s">
        <v>3</v>
      </c>
      <c r="F8" s="6"/>
      <c r="G8" s="6"/>
      <c r="H8" s="6"/>
      <c r="I8" s="25">
        <f>I9</f>
        <v>560000</v>
      </c>
    </row>
    <row r="9" spans="1:9" ht="16.5">
      <c r="A9" s="7" t="s">
        <v>149</v>
      </c>
      <c r="B9" s="13"/>
      <c r="C9" s="5"/>
      <c r="D9" s="5" t="s">
        <v>148</v>
      </c>
      <c r="E9" s="7"/>
      <c r="F9" s="6"/>
      <c r="G9" s="6"/>
      <c r="H9" s="6"/>
      <c r="I9" s="25">
        <f>I10</f>
        <v>560000</v>
      </c>
    </row>
    <row r="10" spans="1:9" ht="30.75">
      <c r="A10" s="17" t="s">
        <v>150</v>
      </c>
      <c r="B10" s="17" t="s">
        <v>29</v>
      </c>
      <c r="C10" s="17" t="s">
        <v>126</v>
      </c>
      <c r="D10" s="60" t="s">
        <v>151</v>
      </c>
      <c r="E10" s="8"/>
      <c r="F10" s="8"/>
      <c r="G10" s="8"/>
      <c r="H10" s="8"/>
      <c r="I10" s="26">
        <v>560000</v>
      </c>
    </row>
    <row r="11" spans="1:9" ht="30">
      <c r="A11" s="7" t="s">
        <v>112</v>
      </c>
      <c r="B11" s="13"/>
      <c r="C11" s="5"/>
      <c r="D11" s="5" t="s">
        <v>113</v>
      </c>
      <c r="E11" s="7" t="s">
        <v>3</v>
      </c>
      <c r="F11" s="6"/>
      <c r="G11" s="6"/>
      <c r="H11" s="6"/>
      <c r="I11" s="25">
        <f>I12</f>
        <v>440000</v>
      </c>
    </row>
    <row r="12" spans="1:9" ht="30">
      <c r="A12" s="7" t="s">
        <v>114</v>
      </c>
      <c r="B12" s="13"/>
      <c r="C12" s="5"/>
      <c r="D12" s="5" t="s">
        <v>113</v>
      </c>
      <c r="E12" s="7"/>
      <c r="F12" s="6"/>
      <c r="G12" s="6"/>
      <c r="H12" s="6"/>
      <c r="I12" s="25">
        <f>I13</f>
        <v>440000</v>
      </c>
    </row>
    <row r="13" spans="1:9" ht="61.5">
      <c r="A13" s="17" t="s">
        <v>115</v>
      </c>
      <c r="B13" s="18" t="s">
        <v>116</v>
      </c>
      <c r="C13" s="18" t="s">
        <v>29</v>
      </c>
      <c r="D13" s="53" t="s">
        <v>117</v>
      </c>
      <c r="E13" s="8"/>
      <c r="F13" s="8"/>
      <c r="G13" s="8"/>
      <c r="H13" s="8"/>
      <c r="I13" s="26">
        <f>260000+180000</f>
        <v>440000</v>
      </c>
    </row>
    <row r="14" spans="1:9" ht="36" customHeight="1">
      <c r="A14" s="7" t="s">
        <v>92</v>
      </c>
      <c r="B14" s="13"/>
      <c r="C14" s="5"/>
      <c r="D14" s="5" t="s">
        <v>93</v>
      </c>
      <c r="E14" s="7" t="s">
        <v>3</v>
      </c>
      <c r="F14" s="6"/>
      <c r="G14" s="6"/>
      <c r="H14" s="6"/>
      <c r="I14" s="25">
        <f>I15</f>
        <v>5531850</v>
      </c>
    </row>
    <row r="15" spans="1:9" ht="34.5" customHeight="1">
      <c r="A15" s="7" t="s">
        <v>94</v>
      </c>
      <c r="B15" s="13"/>
      <c r="C15" s="5"/>
      <c r="D15" s="5" t="s">
        <v>93</v>
      </c>
      <c r="E15" s="7"/>
      <c r="F15" s="6"/>
      <c r="G15" s="6"/>
      <c r="H15" s="6"/>
      <c r="I15" s="25">
        <f>I16+I17+I18+I19+I20</f>
        <v>5531850</v>
      </c>
    </row>
    <row r="16" spans="1:9" ht="61.5">
      <c r="A16" s="17" t="s">
        <v>95</v>
      </c>
      <c r="B16" s="18" t="s">
        <v>96</v>
      </c>
      <c r="C16" s="18" t="s">
        <v>97</v>
      </c>
      <c r="D16" s="53" t="s">
        <v>98</v>
      </c>
      <c r="E16" s="8"/>
      <c r="F16" s="8"/>
      <c r="G16" s="8"/>
      <c r="H16" s="8"/>
      <c r="I16" s="26">
        <v>1104082</v>
      </c>
    </row>
    <row r="17" spans="1:9" ht="93">
      <c r="A17" s="17" t="s">
        <v>99</v>
      </c>
      <c r="B17" s="46" t="s">
        <v>100</v>
      </c>
      <c r="C17" s="18" t="s">
        <v>97</v>
      </c>
      <c r="D17" s="53" t="s">
        <v>101</v>
      </c>
      <c r="E17" s="8"/>
      <c r="F17" s="8"/>
      <c r="G17" s="8"/>
      <c r="H17" s="8"/>
      <c r="I17" s="26">
        <v>223268</v>
      </c>
    </row>
    <row r="18" spans="1:9" ht="139.5">
      <c r="A18" s="17" t="s">
        <v>209</v>
      </c>
      <c r="B18" s="18" t="s">
        <v>210</v>
      </c>
      <c r="C18" s="18" t="s">
        <v>97</v>
      </c>
      <c r="D18" s="53" t="s">
        <v>211</v>
      </c>
      <c r="E18" s="8"/>
      <c r="F18" s="8"/>
      <c r="G18" s="8"/>
      <c r="H18" s="8"/>
      <c r="I18" s="26">
        <v>92000</v>
      </c>
    </row>
    <row r="19" spans="1:9" ht="33.75" customHeight="1">
      <c r="A19" s="17" t="s">
        <v>152</v>
      </c>
      <c r="B19" s="18" t="s">
        <v>153</v>
      </c>
      <c r="C19" s="18" t="s">
        <v>154</v>
      </c>
      <c r="D19" s="19" t="s">
        <v>155</v>
      </c>
      <c r="E19" s="8"/>
      <c r="F19" s="8"/>
      <c r="G19" s="8"/>
      <c r="H19" s="8"/>
      <c r="I19" s="26">
        <f>232500+2930000</f>
        <v>3162500</v>
      </c>
    </row>
    <row r="20" spans="1:9" ht="33.75" customHeight="1">
      <c r="A20" s="17" t="s">
        <v>212</v>
      </c>
      <c r="B20" s="18" t="s">
        <v>213</v>
      </c>
      <c r="C20" s="18" t="s">
        <v>214</v>
      </c>
      <c r="D20" s="19" t="s">
        <v>215</v>
      </c>
      <c r="E20" s="8"/>
      <c r="F20" s="8"/>
      <c r="G20" s="8"/>
      <c r="H20" s="8"/>
      <c r="I20" s="26">
        <v>950000</v>
      </c>
    </row>
    <row r="21" spans="1:9" ht="45">
      <c r="A21" s="7" t="s">
        <v>12</v>
      </c>
      <c r="B21" s="13"/>
      <c r="C21" s="5"/>
      <c r="D21" s="5" t="s">
        <v>13</v>
      </c>
      <c r="E21" s="7" t="s">
        <v>3</v>
      </c>
      <c r="F21" s="6"/>
      <c r="G21" s="6"/>
      <c r="H21" s="6"/>
      <c r="I21" s="25">
        <f>I22</f>
        <v>19651500</v>
      </c>
    </row>
    <row r="22" spans="1:9" ht="45">
      <c r="A22" s="7" t="s">
        <v>14</v>
      </c>
      <c r="B22" s="13"/>
      <c r="C22" s="5"/>
      <c r="D22" s="5" t="s">
        <v>13</v>
      </c>
      <c r="E22" s="7"/>
      <c r="F22" s="6"/>
      <c r="G22" s="6"/>
      <c r="H22" s="6"/>
      <c r="I22" s="25">
        <f>I23+I24+I26+I25</f>
        <v>19651500</v>
      </c>
    </row>
    <row r="23" spans="1:9" ht="30.75">
      <c r="A23" s="17" t="s">
        <v>25</v>
      </c>
      <c r="B23" s="18">
        <v>2010</v>
      </c>
      <c r="C23" s="18" t="s">
        <v>26</v>
      </c>
      <c r="D23" s="19" t="s">
        <v>27</v>
      </c>
      <c r="E23" s="8"/>
      <c r="F23" s="8"/>
      <c r="G23" s="8"/>
      <c r="H23" s="8"/>
      <c r="I23" s="22">
        <v>12768000</v>
      </c>
    </row>
    <row r="24" spans="1:9" ht="30.75">
      <c r="A24" s="17" t="s">
        <v>156</v>
      </c>
      <c r="B24" s="18">
        <v>2020</v>
      </c>
      <c r="C24" s="18" t="s">
        <v>157</v>
      </c>
      <c r="D24" s="19" t="s">
        <v>158</v>
      </c>
      <c r="E24" s="8"/>
      <c r="F24" s="8"/>
      <c r="G24" s="8"/>
      <c r="H24" s="8"/>
      <c r="I24" s="22">
        <v>370000</v>
      </c>
    </row>
    <row r="25" spans="1:9" ht="34.5" customHeight="1">
      <c r="A25" s="17" t="s">
        <v>216</v>
      </c>
      <c r="B25" s="18">
        <v>2030</v>
      </c>
      <c r="C25" s="18" t="s">
        <v>217</v>
      </c>
      <c r="D25" s="19" t="s">
        <v>218</v>
      </c>
      <c r="E25" s="8"/>
      <c r="F25" s="8"/>
      <c r="G25" s="8"/>
      <c r="H25" s="8"/>
      <c r="I25" s="22">
        <v>2143000</v>
      </c>
    </row>
    <row r="26" spans="1:9" ht="30.75">
      <c r="A26" s="17" t="s">
        <v>159</v>
      </c>
      <c r="B26" s="18">
        <v>2150</v>
      </c>
      <c r="C26" s="49"/>
      <c r="D26" s="19" t="s">
        <v>160</v>
      </c>
      <c r="E26" s="8"/>
      <c r="F26" s="8"/>
      <c r="G26" s="8"/>
      <c r="H26" s="8"/>
      <c r="I26" s="22">
        <f>I27</f>
        <v>4370500</v>
      </c>
    </row>
    <row r="27" spans="1:9" ht="30.75">
      <c r="A27" s="24" t="s">
        <v>161</v>
      </c>
      <c r="B27" s="48">
        <v>2152</v>
      </c>
      <c r="C27" s="49" t="s">
        <v>162</v>
      </c>
      <c r="D27" s="61" t="s">
        <v>163</v>
      </c>
      <c r="E27" s="8"/>
      <c r="F27" s="8"/>
      <c r="G27" s="8"/>
      <c r="H27" s="8"/>
      <c r="I27" s="23">
        <v>4370500</v>
      </c>
    </row>
    <row r="28" spans="1:9" ht="45">
      <c r="A28" s="7" t="s">
        <v>30</v>
      </c>
      <c r="B28" s="13"/>
      <c r="C28" s="5"/>
      <c r="D28" s="5" t="s">
        <v>31</v>
      </c>
      <c r="E28" s="7" t="s">
        <v>3</v>
      </c>
      <c r="F28" s="6"/>
      <c r="G28" s="6"/>
      <c r="H28" s="6"/>
      <c r="I28" s="25">
        <f>I29</f>
        <v>1787000</v>
      </c>
    </row>
    <row r="29" spans="1:9" ht="45">
      <c r="A29" s="7" t="s">
        <v>32</v>
      </c>
      <c r="B29" s="13"/>
      <c r="C29" s="5"/>
      <c r="D29" s="5" t="s">
        <v>31</v>
      </c>
      <c r="E29" s="7"/>
      <c r="F29" s="6"/>
      <c r="G29" s="6"/>
      <c r="H29" s="6"/>
      <c r="I29" s="25">
        <f>I30+I32</f>
        <v>1787000</v>
      </c>
    </row>
    <row r="30" spans="1:9" ht="65.25" customHeight="1">
      <c r="A30" s="17" t="s">
        <v>33</v>
      </c>
      <c r="B30" s="28">
        <v>3100</v>
      </c>
      <c r="C30" s="29"/>
      <c r="D30" s="68" t="s">
        <v>34</v>
      </c>
      <c r="E30" s="8"/>
      <c r="F30" s="8"/>
      <c r="G30" s="8"/>
      <c r="H30" s="8"/>
      <c r="I30" s="22">
        <f>I31</f>
        <v>98000</v>
      </c>
    </row>
    <row r="31" spans="1:9" ht="108">
      <c r="A31" s="24" t="s">
        <v>35</v>
      </c>
      <c r="B31" s="30">
        <v>3102</v>
      </c>
      <c r="C31" s="31" t="s">
        <v>36</v>
      </c>
      <c r="D31" s="32" t="s">
        <v>37</v>
      </c>
      <c r="E31" s="8"/>
      <c r="F31" s="8"/>
      <c r="G31" s="8"/>
      <c r="H31" s="8"/>
      <c r="I31" s="23">
        <v>98000</v>
      </c>
    </row>
    <row r="32" spans="1:9" ht="16.5">
      <c r="A32" s="17" t="s">
        <v>102</v>
      </c>
      <c r="B32" s="28">
        <v>3240</v>
      </c>
      <c r="C32" s="29"/>
      <c r="D32" s="68" t="s">
        <v>103</v>
      </c>
      <c r="E32" s="8"/>
      <c r="F32" s="8"/>
      <c r="G32" s="8"/>
      <c r="H32" s="8"/>
      <c r="I32" s="22">
        <f>I33</f>
        <v>1689000</v>
      </c>
    </row>
    <row r="33" spans="1:9" ht="46.5">
      <c r="A33" s="24" t="s">
        <v>104</v>
      </c>
      <c r="B33" s="30">
        <v>3241</v>
      </c>
      <c r="C33" s="31" t="s">
        <v>105</v>
      </c>
      <c r="D33" s="54" t="s">
        <v>106</v>
      </c>
      <c r="E33" s="8"/>
      <c r="F33" s="8"/>
      <c r="G33" s="8"/>
      <c r="H33" s="8"/>
      <c r="I33" s="35">
        <v>1689000</v>
      </c>
    </row>
    <row r="34" spans="1:9" ht="45">
      <c r="A34" s="7" t="s">
        <v>15</v>
      </c>
      <c r="B34" s="5"/>
      <c r="C34" s="5"/>
      <c r="D34" s="5" t="s">
        <v>16</v>
      </c>
      <c r="E34" s="7" t="s">
        <v>3</v>
      </c>
      <c r="F34" s="6"/>
      <c r="G34" s="6"/>
      <c r="H34" s="6"/>
      <c r="I34" s="25">
        <f>I35</f>
        <v>775000</v>
      </c>
    </row>
    <row r="35" spans="1:9" ht="45">
      <c r="A35" s="7" t="s">
        <v>17</v>
      </c>
      <c r="B35" s="5"/>
      <c r="C35" s="5"/>
      <c r="D35" s="5" t="s">
        <v>16</v>
      </c>
      <c r="E35" s="7"/>
      <c r="F35" s="6"/>
      <c r="G35" s="6"/>
      <c r="H35" s="6"/>
      <c r="I35" s="25">
        <f>I36+I37+I38</f>
        <v>775000</v>
      </c>
    </row>
    <row r="36" spans="1:9" ht="16.5">
      <c r="A36" s="17" t="s">
        <v>18</v>
      </c>
      <c r="B36" s="12" t="s">
        <v>19</v>
      </c>
      <c r="C36" s="12" t="s">
        <v>11</v>
      </c>
      <c r="D36" s="20" t="s">
        <v>20</v>
      </c>
      <c r="E36" s="8"/>
      <c r="F36" s="8"/>
      <c r="G36" s="8"/>
      <c r="H36" s="8"/>
      <c r="I36" s="62">
        <v>400000</v>
      </c>
    </row>
    <row r="37" spans="1:9" ht="50.25" customHeight="1">
      <c r="A37" s="12" t="s">
        <v>164</v>
      </c>
      <c r="B37" s="12" t="s">
        <v>165</v>
      </c>
      <c r="C37" s="12" t="s">
        <v>166</v>
      </c>
      <c r="D37" s="20" t="s">
        <v>167</v>
      </c>
      <c r="E37" s="8"/>
      <c r="F37" s="8"/>
      <c r="G37" s="8"/>
      <c r="H37" s="8"/>
      <c r="I37" s="62">
        <v>25000</v>
      </c>
    </row>
    <row r="38" spans="1:9" ht="16.5">
      <c r="A38" s="12" t="s">
        <v>168</v>
      </c>
      <c r="B38" s="12" t="s">
        <v>169</v>
      </c>
      <c r="C38" s="12" t="s">
        <v>170</v>
      </c>
      <c r="D38" s="20" t="s">
        <v>171</v>
      </c>
      <c r="E38" s="8"/>
      <c r="F38" s="8"/>
      <c r="G38" s="8"/>
      <c r="H38" s="8"/>
      <c r="I38" s="62">
        <v>350000</v>
      </c>
    </row>
    <row r="39" spans="1:9" ht="45">
      <c r="A39" s="7" t="s">
        <v>44</v>
      </c>
      <c r="B39" s="5"/>
      <c r="C39" s="5"/>
      <c r="D39" s="5" t="s">
        <v>45</v>
      </c>
      <c r="E39" s="7" t="s">
        <v>3</v>
      </c>
      <c r="F39" s="6"/>
      <c r="G39" s="6"/>
      <c r="H39" s="6"/>
      <c r="I39" s="25">
        <f>I40</f>
        <v>98700</v>
      </c>
    </row>
    <row r="40" spans="1:9" ht="45">
      <c r="A40" s="7" t="s">
        <v>44</v>
      </c>
      <c r="B40" s="5"/>
      <c r="C40" s="5"/>
      <c r="D40" s="5" t="s">
        <v>45</v>
      </c>
      <c r="E40" s="7"/>
      <c r="F40" s="6"/>
      <c r="G40" s="6"/>
      <c r="H40" s="6"/>
      <c r="I40" s="25">
        <f>I41+I44</f>
        <v>98700</v>
      </c>
    </row>
    <row r="41" spans="1:9" ht="30.75">
      <c r="A41" s="12" t="s">
        <v>118</v>
      </c>
      <c r="B41" s="12" t="s">
        <v>119</v>
      </c>
      <c r="C41" s="12"/>
      <c r="D41" s="21" t="s">
        <v>120</v>
      </c>
      <c r="E41" s="8"/>
      <c r="F41" s="8"/>
      <c r="G41" s="8"/>
      <c r="H41" s="8"/>
      <c r="I41" s="26">
        <f>I43+I42</f>
        <v>-91300</v>
      </c>
    </row>
    <row r="42" spans="1:9" ht="46.5">
      <c r="A42" s="33" t="s">
        <v>219</v>
      </c>
      <c r="B42" s="33" t="s">
        <v>220</v>
      </c>
      <c r="C42" s="33" t="s">
        <v>46</v>
      </c>
      <c r="D42" s="34" t="s">
        <v>221</v>
      </c>
      <c r="E42" s="8"/>
      <c r="F42" s="8"/>
      <c r="G42" s="8"/>
      <c r="H42" s="8"/>
      <c r="I42" s="26">
        <v>-190000</v>
      </c>
    </row>
    <row r="43" spans="1:9" ht="30.75">
      <c r="A43" s="33" t="s">
        <v>172</v>
      </c>
      <c r="B43" s="33" t="s">
        <v>173</v>
      </c>
      <c r="C43" s="33" t="s">
        <v>46</v>
      </c>
      <c r="D43" s="34" t="s">
        <v>174</v>
      </c>
      <c r="E43" s="8"/>
      <c r="F43" s="8"/>
      <c r="G43" s="8"/>
      <c r="H43" s="8"/>
      <c r="I43" s="38">
        <v>98700</v>
      </c>
    </row>
    <row r="44" spans="1:9" ht="18" customHeight="1">
      <c r="A44" s="12" t="s">
        <v>222</v>
      </c>
      <c r="B44" s="12" t="s">
        <v>223</v>
      </c>
      <c r="C44" s="12"/>
      <c r="D44" s="21" t="s">
        <v>224</v>
      </c>
      <c r="E44" s="8"/>
      <c r="F44" s="8"/>
      <c r="G44" s="8"/>
      <c r="H44" s="8"/>
      <c r="I44" s="62">
        <f>I45</f>
        <v>190000</v>
      </c>
    </row>
    <row r="45" spans="1:9" ht="77.25">
      <c r="A45" s="33" t="s">
        <v>225</v>
      </c>
      <c r="B45" s="33" t="s">
        <v>226</v>
      </c>
      <c r="C45" s="33" t="s">
        <v>46</v>
      </c>
      <c r="D45" s="34" t="s">
        <v>227</v>
      </c>
      <c r="E45" s="8"/>
      <c r="F45" s="8"/>
      <c r="G45" s="8"/>
      <c r="H45" s="8"/>
      <c r="I45" s="69">
        <v>190000</v>
      </c>
    </row>
    <row r="46" spans="1:9" ht="60">
      <c r="A46" s="7" t="s">
        <v>39</v>
      </c>
      <c r="B46" s="5"/>
      <c r="C46" s="5"/>
      <c r="D46" s="5" t="s">
        <v>40</v>
      </c>
      <c r="E46" s="7" t="s">
        <v>3</v>
      </c>
      <c r="F46" s="6"/>
      <c r="G46" s="6"/>
      <c r="H46" s="6"/>
      <c r="I46" s="25">
        <f>I47</f>
        <v>5000000</v>
      </c>
    </row>
    <row r="47" spans="1:9" ht="60">
      <c r="A47" s="7" t="s">
        <v>41</v>
      </c>
      <c r="B47" s="5"/>
      <c r="C47" s="5"/>
      <c r="D47" s="5" t="s">
        <v>40</v>
      </c>
      <c r="E47" s="7"/>
      <c r="F47" s="6"/>
      <c r="G47" s="6"/>
      <c r="H47" s="6"/>
      <c r="I47" s="25">
        <f>I48</f>
        <v>5000000</v>
      </c>
    </row>
    <row r="48" spans="1:9" ht="18.75" customHeight="1">
      <c r="A48" s="12" t="s">
        <v>47</v>
      </c>
      <c r="B48" s="12" t="s">
        <v>42</v>
      </c>
      <c r="C48" s="12" t="s">
        <v>29</v>
      </c>
      <c r="D48" s="21" t="s">
        <v>43</v>
      </c>
      <c r="E48" s="8"/>
      <c r="F48" s="8"/>
      <c r="G48" s="8"/>
      <c r="H48" s="8"/>
      <c r="I48" s="26">
        <v>5000000</v>
      </c>
    </row>
    <row r="49" spans="1:9" ht="45">
      <c r="A49" s="7" t="s">
        <v>48</v>
      </c>
      <c r="B49" s="5"/>
      <c r="C49" s="5"/>
      <c r="D49" s="5" t="s">
        <v>49</v>
      </c>
      <c r="E49" s="7" t="s">
        <v>3</v>
      </c>
      <c r="F49" s="6"/>
      <c r="G49" s="6"/>
      <c r="H49" s="6"/>
      <c r="I49" s="25">
        <f>I50</f>
        <v>217451500</v>
      </c>
    </row>
    <row r="50" spans="1:9" ht="45">
      <c r="A50" s="7" t="s">
        <v>50</v>
      </c>
      <c r="B50" s="5"/>
      <c r="C50" s="5"/>
      <c r="D50" s="5" t="s">
        <v>49</v>
      </c>
      <c r="E50" s="7"/>
      <c r="F50" s="6"/>
      <c r="G50" s="6"/>
      <c r="H50" s="6"/>
      <c r="I50" s="25">
        <f>I51+I91+I95</f>
        <v>217451500</v>
      </c>
    </row>
    <row r="51" spans="1:9" ht="20.25" customHeight="1">
      <c r="A51" s="51" t="s">
        <v>87</v>
      </c>
      <c r="B51" s="51" t="s">
        <v>88</v>
      </c>
      <c r="C51" s="51"/>
      <c r="D51" s="52" t="s">
        <v>89</v>
      </c>
      <c r="E51" s="36"/>
      <c r="F51" s="37"/>
      <c r="G51" s="37"/>
      <c r="H51" s="37"/>
      <c r="I51" s="39">
        <f>I52+I56+I70+I73</f>
        <v>210011384</v>
      </c>
    </row>
    <row r="52" spans="1:9" ht="30.75">
      <c r="A52" s="46" t="s">
        <v>71</v>
      </c>
      <c r="B52" s="18">
        <v>7310</v>
      </c>
      <c r="C52" s="46" t="s">
        <v>72</v>
      </c>
      <c r="D52" s="47" t="s">
        <v>73</v>
      </c>
      <c r="E52" s="59"/>
      <c r="F52" s="37"/>
      <c r="G52" s="37"/>
      <c r="H52" s="37"/>
      <c r="I52" s="39">
        <f>I53+I54+I55</f>
        <v>-291899</v>
      </c>
    </row>
    <row r="53" spans="1:9" ht="16.5">
      <c r="A53" s="48" t="s">
        <v>110</v>
      </c>
      <c r="B53" s="49"/>
      <c r="C53" s="48"/>
      <c r="D53" s="50"/>
      <c r="E53" s="65" t="s">
        <v>111</v>
      </c>
      <c r="F53" s="66"/>
      <c r="G53" s="66"/>
      <c r="H53" s="66"/>
      <c r="I53" s="40">
        <v>1000000</v>
      </c>
    </row>
    <row r="54" spans="1:9" ht="61.5">
      <c r="A54" s="48" t="s">
        <v>110</v>
      </c>
      <c r="B54" s="49"/>
      <c r="C54" s="48"/>
      <c r="D54" s="50"/>
      <c r="E54" s="65" t="s">
        <v>199</v>
      </c>
      <c r="F54" s="66"/>
      <c r="G54" s="66"/>
      <c r="H54" s="66"/>
      <c r="I54" s="40">
        <v>-400000</v>
      </c>
    </row>
    <row r="55" spans="1:9" ht="46.5">
      <c r="A55" s="48" t="s">
        <v>110</v>
      </c>
      <c r="B55" s="49"/>
      <c r="C55" s="48"/>
      <c r="D55" s="50"/>
      <c r="E55" s="65" t="s">
        <v>198</v>
      </c>
      <c r="F55" s="66"/>
      <c r="G55" s="66"/>
      <c r="H55" s="66"/>
      <c r="I55" s="40">
        <v>-891899</v>
      </c>
    </row>
    <row r="56" spans="1:9" ht="30.75">
      <c r="A56" s="46" t="s">
        <v>74</v>
      </c>
      <c r="B56" s="18">
        <v>7320</v>
      </c>
      <c r="C56" s="46"/>
      <c r="D56" s="47" t="s">
        <v>75</v>
      </c>
      <c r="E56" s="36"/>
      <c r="F56" s="37"/>
      <c r="G56" s="37"/>
      <c r="H56" s="37"/>
      <c r="I56" s="39">
        <f>I57+I60+I64+I66+I69</f>
        <v>9881134</v>
      </c>
    </row>
    <row r="57" spans="1:11" ht="16.5">
      <c r="A57" s="48" t="s">
        <v>76</v>
      </c>
      <c r="B57" s="49">
        <v>7321</v>
      </c>
      <c r="C57" s="49" t="s">
        <v>72</v>
      </c>
      <c r="D57" s="50" t="s">
        <v>77</v>
      </c>
      <c r="E57" s="36"/>
      <c r="F57" s="37"/>
      <c r="G57" s="37"/>
      <c r="H57" s="37"/>
      <c r="I57" s="40">
        <f>903491+I58+I59</f>
        <v>7612441</v>
      </c>
      <c r="J57" s="56"/>
      <c r="K57" s="57"/>
    </row>
    <row r="58" spans="1:9" ht="16.5">
      <c r="A58" s="48" t="s">
        <v>110</v>
      </c>
      <c r="B58" s="49"/>
      <c r="C58" s="49"/>
      <c r="D58" s="50"/>
      <c r="E58" s="55" t="s">
        <v>111</v>
      </c>
      <c r="F58" s="37"/>
      <c r="G58" s="37"/>
      <c r="H58" s="37"/>
      <c r="I58" s="40">
        <v>5817051</v>
      </c>
    </row>
    <row r="59" spans="1:9" ht="81" customHeight="1">
      <c r="A59" s="48" t="s">
        <v>110</v>
      </c>
      <c r="B59" s="49"/>
      <c r="C59" s="49"/>
      <c r="D59" s="50"/>
      <c r="E59" s="65" t="s">
        <v>200</v>
      </c>
      <c r="F59" s="37"/>
      <c r="G59" s="37"/>
      <c r="H59" s="37"/>
      <c r="I59" s="40">
        <v>891899</v>
      </c>
    </row>
    <row r="60" spans="1:10" ht="30.75">
      <c r="A60" s="49" t="s">
        <v>78</v>
      </c>
      <c r="B60" s="49">
        <v>7322</v>
      </c>
      <c r="C60" s="49" t="s">
        <v>72</v>
      </c>
      <c r="D60" s="50" t="s">
        <v>79</v>
      </c>
      <c r="E60" s="36"/>
      <c r="F60" s="37"/>
      <c r="G60" s="37"/>
      <c r="H60" s="37"/>
      <c r="I60" s="40">
        <f>-3441221+I61+I62+I63</f>
        <v>2458779</v>
      </c>
      <c r="J60" s="57"/>
    </row>
    <row r="61" spans="1:9" ht="16.5">
      <c r="A61" s="48" t="s">
        <v>110</v>
      </c>
      <c r="B61" s="49"/>
      <c r="C61" s="49"/>
      <c r="D61" s="50"/>
      <c r="E61" s="55" t="s">
        <v>111</v>
      </c>
      <c r="F61" s="37"/>
      <c r="G61" s="37"/>
      <c r="H61" s="37"/>
      <c r="I61" s="40">
        <v>6200000</v>
      </c>
    </row>
    <row r="62" spans="1:9" ht="93">
      <c r="A62" s="48" t="s">
        <v>110</v>
      </c>
      <c r="B62" s="49"/>
      <c r="C62" s="49"/>
      <c r="D62" s="50"/>
      <c r="E62" s="55" t="s">
        <v>201</v>
      </c>
      <c r="F62" s="37"/>
      <c r="G62" s="37"/>
      <c r="H62" s="37"/>
      <c r="I62" s="40">
        <v>-365000</v>
      </c>
    </row>
    <row r="63" spans="1:9" ht="61.5">
      <c r="A63" s="48" t="s">
        <v>110</v>
      </c>
      <c r="B63" s="49"/>
      <c r="C63" s="49"/>
      <c r="D63" s="50"/>
      <c r="E63" s="55" t="s">
        <v>202</v>
      </c>
      <c r="F63" s="37"/>
      <c r="G63" s="37"/>
      <c r="H63" s="37"/>
      <c r="I63" s="40">
        <v>65000</v>
      </c>
    </row>
    <row r="64" spans="1:9" ht="30.75">
      <c r="A64" s="49" t="s">
        <v>80</v>
      </c>
      <c r="B64" s="49">
        <v>7323</v>
      </c>
      <c r="C64" s="49" t="s">
        <v>72</v>
      </c>
      <c r="D64" s="50" t="s">
        <v>81</v>
      </c>
      <c r="E64" s="36"/>
      <c r="F64" s="37"/>
      <c r="G64" s="37"/>
      <c r="H64" s="37"/>
      <c r="I64" s="40">
        <f>I65</f>
        <v>1500000</v>
      </c>
    </row>
    <row r="65" spans="1:9" ht="16.5">
      <c r="A65" s="48" t="s">
        <v>110</v>
      </c>
      <c r="B65" s="49"/>
      <c r="C65" s="49"/>
      <c r="D65" s="50"/>
      <c r="E65" s="55" t="s">
        <v>111</v>
      </c>
      <c r="F65" s="37"/>
      <c r="G65" s="37"/>
      <c r="H65" s="37"/>
      <c r="I65" s="40">
        <v>1500000</v>
      </c>
    </row>
    <row r="66" spans="1:9" ht="30.75">
      <c r="A66" s="49" t="s">
        <v>82</v>
      </c>
      <c r="B66" s="49">
        <v>7324</v>
      </c>
      <c r="C66" s="49" t="s">
        <v>72</v>
      </c>
      <c r="D66" s="50" t="s">
        <v>83</v>
      </c>
      <c r="E66" s="36"/>
      <c r="F66" s="37"/>
      <c r="G66" s="37"/>
      <c r="H66" s="37"/>
      <c r="I66" s="40">
        <f>I67+I68</f>
        <v>888914</v>
      </c>
    </row>
    <row r="67" spans="1:9" ht="16.5">
      <c r="A67" s="48" t="s">
        <v>110</v>
      </c>
      <c r="B67" s="49"/>
      <c r="C67" s="49"/>
      <c r="D67" s="50"/>
      <c r="E67" s="55" t="s">
        <v>111</v>
      </c>
      <c r="F67" s="37"/>
      <c r="G67" s="37"/>
      <c r="H67" s="37"/>
      <c r="I67" s="40">
        <f>1000000+246300</f>
        <v>1246300</v>
      </c>
    </row>
    <row r="68" spans="1:9" ht="61.5">
      <c r="A68" s="48" t="s">
        <v>110</v>
      </c>
      <c r="B68" s="49"/>
      <c r="C68" s="49"/>
      <c r="D68" s="50"/>
      <c r="E68" s="55" t="s">
        <v>146</v>
      </c>
      <c r="F68" s="37"/>
      <c r="G68" s="37"/>
      <c r="H68" s="37"/>
      <c r="I68" s="40">
        <v>-357386</v>
      </c>
    </row>
    <row r="69" spans="1:9" ht="61.5">
      <c r="A69" s="49" t="s">
        <v>203</v>
      </c>
      <c r="B69" s="49">
        <v>7325</v>
      </c>
      <c r="C69" s="49" t="s">
        <v>72</v>
      </c>
      <c r="D69" s="50" t="s">
        <v>204</v>
      </c>
      <c r="E69" s="55" t="s">
        <v>205</v>
      </c>
      <c r="F69" s="37"/>
      <c r="G69" s="37"/>
      <c r="H69" s="37"/>
      <c r="I69" s="40">
        <v>-2579000</v>
      </c>
    </row>
    <row r="70" spans="1:9" ht="46.5">
      <c r="A70" s="46" t="s">
        <v>84</v>
      </c>
      <c r="B70" s="46" t="s">
        <v>85</v>
      </c>
      <c r="C70" s="46" t="s">
        <v>72</v>
      </c>
      <c r="D70" s="47" t="s">
        <v>86</v>
      </c>
      <c r="E70" s="59"/>
      <c r="F70" s="37"/>
      <c r="G70" s="37"/>
      <c r="H70" s="37"/>
      <c r="I70" s="39">
        <f>I71+I72</f>
        <v>782949</v>
      </c>
    </row>
    <row r="71" spans="1:9" ht="16.5">
      <c r="A71" s="48" t="s">
        <v>110</v>
      </c>
      <c r="B71" s="48"/>
      <c r="C71" s="48"/>
      <c r="D71" s="50"/>
      <c r="E71" s="65" t="s">
        <v>111</v>
      </c>
      <c r="F71" s="66"/>
      <c r="G71" s="66"/>
      <c r="H71" s="66"/>
      <c r="I71" s="40">
        <v>482949</v>
      </c>
    </row>
    <row r="72" spans="1:9" ht="46.5">
      <c r="A72" s="48" t="s">
        <v>110</v>
      </c>
      <c r="B72" s="48"/>
      <c r="C72" s="48"/>
      <c r="D72" s="50"/>
      <c r="E72" s="55" t="s">
        <v>206</v>
      </c>
      <c r="F72" s="66"/>
      <c r="G72" s="66"/>
      <c r="H72" s="66"/>
      <c r="I72" s="40">
        <v>300000</v>
      </c>
    </row>
    <row r="73" spans="1:9" ht="16.5">
      <c r="A73" s="12" t="s">
        <v>51</v>
      </c>
      <c r="B73" s="12" t="s">
        <v>52</v>
      </c>
      <c r="C73" s="12"/>
      <c r="D73" s="21" t="s">
        <v>53</v>
      </c>
      <c r="E73" s="36"/>
      <c r="F73" s="37"/>
      <c r="G73" s="37"/>
      <c r="H73" s="37"/>
      <c r="I73" s="39">
        <f>I74+I85+I87+I86</f>
        <v>199639200</v>
      </c>
    </row>
    <row r="74" spans="1:9" ht="46.5">
      <c r="A74" s="33" t="s">
        <v>55</v>
      </c>
      <c r="B74" s="33" t="s">
        <v>56</v>
      </c>
      <c r="C74" s="33" t="s">
        <v>54</v>
      </c>
      <c r="D74" s="34" t="s">
        <v>57</v>
      </c>
      <c r="E74" s="42"/>
      <c r="F74" s="37"/>
      <c r="G74" s="37"/>
      <c r="H74" s="37"/>
      <c r="I74" s="40">
        <f>SUM(I75:I84)</f>
        <v>6293000</v>
      </c>
    </row>
    <row r="75" spans="1:9" ht="46.5">
      <c r="A75" s="12"/>
      <c r="B75" s="12"/>
      <c r="C75" s="12"/>
      <c r="D75" s="34" t="s">
        <v>58</v>
      </c>
      <c r="E75" s="34" t="s">
        <v>59</v>
      </c>
      <c r="F75" s="37"/>
      <c r="G75" s="37"/>
      <c r="H75" s="37"/>
      <c r="I75" s="40">
        <v>112000</v>
      </c>
    </row>
    <row r="76" spans="1:9" ht="46.5">
      <c r="A76" s="12"/>
      <c r="B76" s="12"/>
      <c r="C76" s="12"/>
      <c r="D76" s="34" t="s">
        <v>61</v>
      </c>
      <c r="E76" s="34" t="s">
        <v>60</v>
      </c>
      <c r="F76" s="37"/>
      <c r="G76" s="37"/>
      <c r="H76" s="37"/>
      <c r="I76" s="40">
        <v>23000</v>
      </c>
    </row>
    <row r="77" spans="1:9" ht="61.5">
      <c r="A77" s="12"/>
      <c r="B77" s="12"/>
      <c r="C77" s="12"/>
      <c r="D77" s="34" t="s">
        <v>193</v>
      </c>
      <c r="E77" s="34" t="s">
        <v>194</v>
      </c>
      <c r="F77" s="37"/>
      <c r="G77" s="37"/>
      <c r="H77" s="37"/>
      <c r="I77" s="40">
        <v>1112000</v>
      </c>
    </row>
    <row r="78" spans="1:9" ht="46.5">
      <c r="A78" s="12"/>
      <c r="B78" s="12"/>
      <c r="C78" s="12"/>
      <c r="D78" s="34" t="s">
        <v>193</v>
      </c>
      <c r="E78" s="34" t="s">
        <v>195</v>
      </c>
      <c r="F78" s="37"/>
      <c r="G78" s="37"/>
      <c r="H78" s="37"/>
      <c r="I78" s="40">
        <v>1250000</v>
      </c>
    </row>
    <row r="79" spans="1:9" ht="162.75" customHeight="1">
      <c r="A79" s="12"/>
      <c r="B79" s="12"/>
      <c r="C79" s="12"/>
      <c r="D79" s="34" t="s">
        <v>128</v>
      </c>
      <c r="E79" s="34" t="s">
        <v>129</v>
      </c>
      <c r="F79" s="37"/>
      <c r="G79" s="37"/>
      <c r="H79" s="37"/>
      <c r="I79" s="40">
        <v>500000</v>
      </c>
    </row>
    <row r="80" spans="1:9" ht="108">
      <c r="A80" s="12"/>
      <c r="B80" s="12"/>
      <c r="C80" s="12"/>
      <c r="D80" s="34" t="s">
        <v>130</v>
      </c>
      <c r="E80" s="34" t="s">
        <v>131</v>
      </c>
      <c r="F80" s="37"/>
      <c r="G80" s="37"/>
      <c r="H80" s="37"/>
      <c r="I80" s="40">
        <v>700000</v>
      </c>
    </row>
    <row r="81" spans="1:9" ht="77.25">
      <c r="A81" s="12"/>
      <c r="B81" s="12"/>
      <c r="C81" s="12"/>
      <c r="D81" s="34" t="s">
        <v>132</v>
      </c>
      <c r="E81" s="34" t="s">
        <v>133</v>
      </c>
      <c r="F81" s="37"/>
      <c r="G81" s="37"/>
      <c r="H81" s="37"/>
      <c r="I81" s="40">
        <v>260000</v>
      </c>
    </row>
    <row r="82" spans="1:9" ht="46.5">
      <c r="A82" s="12"/>
      <c r="B82" s="12"/>
      <c r="C82" s="12"/>
      <c r="D82" s="34" t="s">
        <v>134</v>
      </c>
      <c r="E82" s="34" t="s">
        <v>135</v>
      </c>
      <c r="F82" s="37"/>
      <c r="G82" s="37"/>
      <c r="H82" s="37"/>
      <c r="I82" s="40">
        <v>1112000</v>
      </c>
    </row>
    <row r="83" spans="1:9" ht="65.25" customHeight="1">
      <c r="A83" s="12"/>
      <c r="B83" s="12"/>
      <c r="C83" s="12"/>
      <c r="D83" s="34" t="s">
        <v>136</v>
      </c>
      <c r="E83" s="34" t="s">
        <v>137</v>
      </c>
      <c r="F83" s="37"/>
      <c r="G83" s="37"/>
      <c r="H83" s="37"/>
      <c r="I83" s="40">
        <v>1112000</v>
      </c>
    </row>
    <row r="84" spans="1:9" ht="46.5">
      <c r="A84" s="12"/>
      <c r="B84" s="12"/>
      <c r="C84" s="12"/>
      <c r="D84" s="34" t="s">
        <v>138</v>
      </c>
      <c r="E84" s="34" t="s">
        <v>139</v>
      </c>
      <c r="F84" s="37"/>
      <c r="G84" s="37"/>
      <c r="H84" s="37"/>
      <c r="I84" s="40">
        <v>112000</v>
      </c>
    </row>
    <row r="85" spans="1:9" ht="77.25">
      <c r="A85" s="24" t="s">
        <v>142</v>
      </c>
      <c r="B85" s="24" t="s">
        <v>143</v>
      </c>
      <c r="C85" s="33" t="s">
        <v>54</v>
      </c>
      <c r="D85" s="43" t="s">
        <v>144</v>
      </c>
      <c r="E85" s="34" t="s">
        <v>145</v>
      </c>
      <c r="F85" s="37"/>
      <c r="G85" s="37"/>
      <c r="H85" s="37"/>
      <c r="I85" s="40">
        <v>6316500</v>
      </c>
    </row>
    <row r="86" spans="1:9" ht="61.5">
      <c r="A86" s="24" t="s">
        <v>190</v>
      </c>
      <c r="B86" s="24" t="s">
        <v>191</v>
      </c>
      <c r="C86" s="33" t="s">
        <v>54</v>
      </c>
      <c r="D86" s="43" t="s">
        <v>192</v>
      </c>
      <c r="E86" s="34"/>
      <c r="F86" s="37"/>
      <c r="G86" s="37"/>
      <c r="H86" s="37"/>
      <c r="I86" s="35">
        <v>186357900</v>
      </c>
    </row>
    <row r="87" spans="1:9" ht="30.75">
      <c r="A87" s="24" t="s">
        <v>107</v>
      </c>
      <c r="B87" s="24" t="s">
        <v>108</v>
      </c>
      <c r="C87" s="33" t="s">
        <v>54</v>
      </c>
      <c r="D87" s="43" t="s">
        <v>109</v>
      </c>
      <c r="E87" s="34"/>
      <c r="F87" s="8"/>
      <c r="G87" s="8"/>
      <c r="H87" s="8"/>
      <c r="I87" s="38">
        <f>I88+I89+I90</f>
        <v>671800</v>
      </c>
    </row>
    <row r="88" spans="1:9" ht="36" customHeight="1">
      <c r="A88" s="24"/>
      <c r="B88" s="24"/>
      <c r="C88" s="33"/>
      <c r="D88" s="64" t="s">
        <v>91</v>
      </c>
      <c r="E88" s="34" t="s">
        <v>140</v>
      </c>
      <c r="F88" s="8"/>
      <c r="G88" s="8"/>
      <c r="H88" s="8"/>
      <c r="I88" s="38">
        <v>200000</v>
      </c>
    </row>
    <row r="89" spans="1:9" ht="77.25">
      <c r="A89" s="24"/>
      <c r="B89" s="24"/>
      <c r="C89" s="33"/>
      <c r="D89" s="64" t="s">
        <v>91</v>
      </c>
      <c r="E89" s="34" t="s">
        <v>141</v>
      </c>
      <c r="F89" s="8"/>
      <c r="G89" s="8"/>
      <c r="H89" s="8"/>
      <c r="I89" s="38">
        <v>300000</v>
      </c>
    </row>
    <row r="90" spans="1:9" ht="83.25" customHeight="1">
      <c r="A90" s="24"/>
      <c r="B90" s="24"/>
      <c r="C90" s="33"/>
      <c r="D90" s="43" t="s">
        <v>207</v>
      </c>
      <c r="E90" s="34" t="s">
        <v>208</v>
      </c>
      <c r="F90" s="8"/>
      <c r="G90" s="8"/>
      <c r="H90" s="8"/>
      <c r="I90" s="38">
        <v>171800</v>
      </c>
    </row>
    <row r="91" spans="1:9" ht="36" customHeight="1">
      <c r="A91" s="44" t="s">
        <v>62</v>
      </c>
      <c r="B91" s="44" t="s">
        <v>63</v>
      </c>
      <c r="C91" s="44"/>
      <c r="D91" s="45" t="s">
        <v>64</v>
      </c>
      <c r="E91" s="34"/>
      <c r="F91" s="8"/>
      <c r="G91" s="8"/>
      <c r="H91" s="8"/>
      <c r="I91" s="26">
        <f>I92</f>
        <v>1496000</v>
      </c>
    </row>
    <row r="92" spans="1:9" ht="67.5" customHeight="1">
      <c r="A92" s="33" t="s">
        <v>65</v>
      </c>
      <c r="B92" s="33" t="s">
        <v>66</v>
      </c>
      <c r="C92" s="33" t="s">
        <v>67</v>
      </c>
      <c r="D92" s="34" t="s">
        <v>68</v>
      </c>
      <c r="E92" s="41"/>
      <c r="F92" s="8"/>
      <c r="G92" s="8"/>
      <c r="H92" s="8"/>
      <c r="I92" s="38">
        <f>I93+I94</f>
        <v>1496000</v>
      </c>
    </row>
    <row r="93" spans="1:9" ht="65.25" customHeight="1">
      <c r="A93" s="12"/>
      <c r="B93" s="12"/>
      <c r="C93" s="12"/>
      <c r="D93" s="64" t="s">
        <v>69</v>
      </c>
      <c r="E93" s="34" t="s">
        <v>70</v>
      </c>
      <c r="F93" s="8"/>
      <c r="G93" s="8"/>
      <c r="H93" s="8"/>
      <c r="I93" s="38">
        <v>600000</v>
      </c>
    </row>
    <row r="94" spans="1:9" ht="49.5" customHeight="1">
      <c r="A94" s="12"/>
      <c r="B94" s="12"/>
      <c r="C94" s="12"/>
      <c r="D94" s="64" t="s">
        <v>196</v>
      </c>
      <c r="E94" s="34" t="s">
        <v>197</v>
      </c>
      <c r="F94" s="8"/>
      <c r="G94" s="8"/>
      <c r="H94" s="8"/>
      <c r="I94" s="38">
        <v>896000</v>
      </c>
    </row>
    <row r="95" spans="1:9" ht="16.5">
      <c r="A95" s="12" t="s">
        <v>90</v>
      </c>
      <c r="B95" s="12" t="s">
        <v>42</v>
      </c>
      <c r="C95" s="12" t="s">
        <v>29</v>
      </c>
      <c r="D95" s="21" t="s">
        <v>43</v>
      </c>
      <c r="E95" s="34"/>
      <c r="F95" s="8"/>
      <c r="G95" s="8"/>
      <c r="H95" s="8"/>
      <c r="I95" s="22">
        <f>2537730+357386+70000+400000+2579000</f>
        <v>5944116</v>
      </c>
    </row>
    <row r="96" spans="1:9" ht="45">
      <c r="A96" s="7" t="s">
        <v>121</v>
      </c>
      <c r="B96" s="5"/>
      <c r="C96" s="5"/>
      <c r="D96" s="5" t="s">
        <v>122</v>
      </c>
      <c r="E96" s="7" t="s">
        <v>3</v>
      </c>
      <c r="F96" s="6"/>
      <c r="G96" s="6"/>
      <c r="H96" s="6"/>
      <c r="I96" s="25">
        <f>I97</f>
        <v>425005</v>
      </c>
    </row>
    <row r="97" spans="1:9" ht="45">
      <c r="A97" s="7" t="s">
        <v>123</v>
      </c>
      <c r="B97" s="5"/>
      <c r="C97" s="5"/>
      <c r="D97" s="5" t="s">
        <v>122</v>
      </c>
      <c r="E97" s="7"/>
      <c r="F97" s="6"/>
      <c r="G97" s="6"/>
      <c r="H97" s="6"/>
      <c r="I97" s="25">
        <f>I98</f>
        <v>425005</v>
      </c>
    </row>
    <row r="98" spans="1:9" ht="61.5">
      <c r="A98" s="17" t="s">
        <v>124</v>
      </c>
      <c r="B98" s="17" t="s">
        <v>125</v>
      </c>
      <c r="C98" s="17" t="s">
        <v>126</v>
      </c>
      <c r="D98" s="58" t="s">
        <v>127</v>
      </c>
      <c r="E98" s="34"/>
      <c r="F98" s="8"/>
      <c r="G98" s="8"/>
      <c r="H98" s="8"/>
      <c r="I98" s="22">
        <v>425005</v>
      </c>
    </row>
    <row r="99" spans="1:9" ht="60">
      <c r="A99" s="7" t="s">
        <v>175</v>
      </c>
      <c r="B99" s="5"/>
      <c r="C99" s="5"/>
      <c r="D99" s="5" t="s">
        <v>176</v>
      </c>
      <c r="E99" s="7" t="s">
        <v>3</v>
      </c>
      <c r="F99" s="6"/>
      <c r="G99" s="6"/>
      <c r="H99" s="6"/>
      <c r="I99" s="25">
        <f>I100</f>
        <v>302350</v>
      </c>
    </row>
    <row r="100" spans="1:9" ht="60">
      <c r="A100" s="7" t="s">
        <v>177</v>
      </c>
      <c r="B100" s="5"/>
      <c r="C100" s="5"/>
      <c r="D100" s="5" t="s">
        <v>176</v>
      </c>
      <c r="E100" s="7"/>
      <c r="F100" s="6"/>
      <c r="G100" s="6"/>
      <c r="H100" s="6"/>
      <c r="I100" s="25">
        <f>I101</f>
        <v>302350</v>
      </c>
    </row>
    <row r="101" spans="1:9" ht="16.5">
      <c r="A101" s="12" t="s">
        <v>178</v>
      </c>
      <c r="B101" s="12" t="s">
        <v>179</v>
      </c>
      <c r="C101" s="12"/>
      <c r="D101" s="21" t="s">
        <v>180</v>
      </c>
      <c r="E101" s="34"/>
      <c r="F101" s="8"/>
      <c r="G101" s="8"/>
      <c r="H101" s="8"/>
      <c r="I101" s="22">
        <f>I102</f>
        <v>302350</v>
      </c>
    </row>
    <row r="102" spans="1:9" ht="30.75">
      <c r="A102" s="33" t="s">
        <v>181</v>
      </c>
      <c r="B102" s="33" t="s">
        <v>182</v>
      </c>
      <c r="C102" s="12" t="s">
        <v>54</v>
      </c>
      <c r="D102" s="63" t="s">
        <v>183</v>
      </c>
      <c r="E102" s="34"/>
      <c r="F102" s="8"/>
      <c r="G102" s="8"/>
      <c r="H102" s="8"/>
      <c r="I102" s="23">
        <v>302350</v>
      </c>
    </row>
    <row r="103" spans="1:9" ht="30">
      <c r="A103" s="7" t="s">
        <v>184</v>
      </c>
      <c r="B103" s="5"/>
      <c r="C103" s="5"/>
      <c r="D103" s="5" t="s">
        <v>185</v>
      </c>
      <c r="E103" s="7" t="s">
        <v>3</v>
      </c>
      <c r="F103" s="6"/>
      <c r="G103" s="6"/>
      <c r="H103" s="6"/>
      <c r="I103" s="25">
        <f>I104</f>
        <v>307000</v>
      </c>
    </row>
    <row r="104" spans="1:9" ht="30">
      <c r="A104" s="7" t="s">
        <v>186</v>
      </c>
      <c r="B104" s="5"/>
      <c r="C104" s="5"/>
      <c r="D104" s="5" t="s">
        <v>185</v>
      </c>
      <c r="E104" s="7"/>
      <c r="F104" s="6"/>
      <c r="G104" s="6"/>
      <c r="H104" s="6"/>
      <c r="I104" s="25">
        <f>I105</f>
        <v>307000</v>
      </c>
    </row>
    <row r="105" spans="1:9" ht="61.5">
      <c r="A105" s="17" t="s">
        <v>187</v>
      </c>
      <c r="B105" s="17" t="s">
        <v>116</v>
      </c>
      <c r="C105" s="17" t="s">
        <v>29</v>
      </c>
      <c r="D105" s="60" t="s">
        <v>188</v>
      </c>
      <c r="E105" s="34"/>
      <c r="F105" s="8"/>
      <c r="G105" s="8"/>
      <c r="H105" s="8"/>
      <c r="I105" s="22">
        <v>307000</v>
      </c>
    </row>
    <row r="106" spans="1:9" ht="20.25" customHeight="1">
      <c r="A106" s="8"/>
      <c r="B106" s="8"/>
      <c r="C106" s="9"/>
      <c r="D106" s="10" t="s">
        <v>9</v>
      </c>
      <c r="E106" s="11"/>
      <c r="F106" s="11"/>
      <c r="G106" s="11"/>
      <c r="H106" s="11"/>
      <c r="I106" s="27">
        <f>I8+I11+I14+I21+I28+I34+I39+I46+I49+I99+I103+I96</f>
        <v>252329905</v>
      </c>
    </row>
    <row r="107" ht="39" customHeight="1"/>
    <row r="108" spans="1:10" ht="70.5" customHeight="1">
      <c r="A108" s="73" t="s">
        <v>2</v>
      </c>
      <c r="B108" s="73"/>
      <c r="C108" s="73"/>
      <c r="D108" s="73"/>
      <c r="E108" s="73"/>
      <c r="F108" s="15"/>
      <c r="G108" s="72" t="s">
        <v>38</v>
      </c>
      <c r="H108" s="72"/>
      <c r="I108" s="15"/>
      <c r="J108" s="15"/>
    </row>
    <row r="111" ht="15">
      <c r="G111" s="4"/>
    </row>
  </sheetData>
  <sheetProtection/>
  <mergeCells count="4">
    <mergeCell ref="B5:I5"/>
    <mergeCell ref="G1:H1"/>
    <mergeCell ref="G108:H108"/>
    <mergeCell ref="A108:E108"/>
  </mergeCells>
  <printOptions/>
  <pageMargins left="0.984251968503937" right="0.5905511811023623" top="0.5511811023622047" bottom="0.5905511811023623" header="0.31496062992125984" footer="0.5118110236220472"/>
  <pageSetup horizontalDpi="600" verticalDpi="600" orientation="landscape" paperSize="9" scale="70" r:id="rId1"/>
  <headerFooter differentFirst="1" alignWithMargins="0">
    <oddHeader>&amp;C&amp;P</oddHeader>
  </headerFooter>
  <rowBreaks count="1" manualBreakCount="1">
    <brk id="9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user1</cp:lastModifiedBy>
  <cp:lastPrinted>2018-05-21T12:34:17Z</cp:lastPrinted>
  <dcterms:created xsi:type="dcterms:W3CDTF">2004-01-17T10:33:37Z</dcterms:created>
  <dcterms:modified xsi:type="dcterms:W3CDTF">2018-05-23T10:01:41Z</dcterms:modified>
  <cp:category/>
  <cp:version/>
  <cp:contentType/>
  <cp:contentStatus/>
</cp:coreProperties>
</file>